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NOVIEMBRE-2021\"/>
    </mc:Choice>
  </mc:AlternateContent>
  <xr:revisionPtr revIDLastSave="0" documentId="13_ncr:1_{84B0F0B9-3B82-46D3-B38A-65D58ABC1222}" xr6:coauthVersionLast="47" xr6:coauthVersionMax="47" xr10:uidLastSave="{00000000-0000-0000-0000-000000000000}"/>
  <bookViews>
    <workbookView xWindow="-120" yWindow="-120" windowWidth="29040" windowHeight="15840" xr2:uid="{1F24DAD6-8571-4D29-81C4-B25A7B49BF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7" i="1" l="1"/>
  <c r="G77" i="1"/>
  <c r="I76" i="1"/>
  <c r="H77" i="1"/>
  <c r="F77" i="1"/>
  <c r="G57" i="1" l="1"/>
  <c r="G24" i="1"/>
  <c r="G36" i="1"/>
  <c r="G15" i="1"/>
  <c r="G39" i="1"/>
  <c r="G73" i="1"/>
  <c r="G20" i="1"/>
  <c r="G48" i="1"/>
  <c r="G52" i="1"/>
  <c r="G56" i="1"/>
  <c r="G14" i="1"/>
  <c r="G65" i="1"/>
  <c r="G47" i="1"/>
  <c r="G46" i="1"/>
  <c r="G59" i="1"/>
  <c r="I75" i="1" l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4" i="1"/>
  <c r="I13" i="1"/>
  <c r="I12" i="1"/>
  <c r="I15" i="1" l="1"/>
</calcChain>
</file>

<file path=xl/sharedStrings.xml><?xml version="1.0" encoding="utf-8"?>
<sst xmlns="http://schemas.openxmlformats.org/spreadsheetml/2006/main" count="280" uniqueCount="174">
  <si>
    <t>REPORTES PARA LEY DE ACCESO A LA INFORMACIÓN PÚBLICA - ART. 10 NUMERAL 4</t>
  </si>
  <si>
    <t>DEPARTAMENTO DE RECURSOS HUMANOS</t>
  </si>
  <si>
    <t>JEFE DE RECURSOS HUMANOS: ADELA GUMERCINDA VELÁSQUEZ GODÍNEZ</t>
  </si>
  <si>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</si>
  <si>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</si>
  <si>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EN EL RENGLÓN PRESUPUESTARIO 029 "OTRAS REMUNERACIONES DE PERSONAL TEMPORAL"</t>
  </si>
  <si>
    <t>CONSEJO NACIONAL DE LA JUVENTUD -CONJUVE-.</t>
  </si>
  <si>
    <t>NO SE EROGAN GASTOS POR DIETAS</t>
  </si>
  <si>
    <t xml:space="preserve">No. </t>
  </si>
  <si>
    <t xml:space="preserve">NOMBRE COMPLETO </t>
  </si>
  <si>
    <t>No. DE CONTRATO</t>
  </si>
  <si>
    <t>DEPENDENCIA</t>
  </si>
  <si>
    <t xml:space="preserve">TIPO DE SERVICIOS </t>
  </si>
  <si>
    <t>RECONOCIMIENTO DE GASTO</t>
  </si>
  <si>
    <t>DIETAS</t>
  </si>
  <si>
    <t>TOTAL</t>
  </si>
  <si>
    <t xml:space="preserve">JUAN ANTONIO
 QUEZADA GAITÁN </t>
  </si>
  <si>
    <t>02-029-2021</t>
  </si>
  <si>
    <t>CUERPO DE ASESORES</t>
  </si>
  <si>
    <t>PROFESIONALES</t>
  </si>
  <si>
    <t xml:space="preserve">KARLA MARISOL MARTINEZ HERNÁNDEZ </t>
  </si>
  <si>
    <t>03-029-2021</t>
  </si>
  <si>
    <t>DIRECCIÓN EJECUTIVA</t>
  </si>
  <si>
    <t>TÉCNICOS</t>
  </si>
  <si>
    <t>EDWIN ALFREDO 
RIVERA (ÚNICO APELLIDO)</t>
  </si>
  <si>
    <t>05-029-2021</t>
  </si>
  <si>
    <t>SUBDIRECCIÓN ADMINISTRATIVA</t>
  </si>
  <si>
    <t>ALFONSO ENRIQUE 
JORDÁN CONTRERAS</t>
  </si>
  <si>
    <t>06-029-2021</t>
  </si>
  <si>
    <t>UNIDAD DE COMUNICACIÓN Y TECNOLOGÍA / SECCIÓN DE INFORMATICA</t>
  </si>
  <si>
    <t>MARIA MAGDALENA 
NAJERA GONZALEZ</t>
  </si>
  <si>
    <t>07-029-2021</t>
  </si>
  <si>
    <t>SUBDIRECCIÓN ADMINISTRATIVA / DEPARTAMENTO DE RECURSOS HUMANOS</t>
  </si>
  <si>
    <t>MARÍA GABRIELA 
VICENTE RAMÍREZ</t>
  </si>
  <si>
    <t>08-029-2021</t>
  </si>
  <si>
    <t xml:space="preserve">JOSÉ FERNANDO
 ROCA GUINEA </t>
  </si>
  <si>
    <t>12-029-2021</t>
  </si>
  <si>
    <t>UNIDAD DE ASESORÍA JURÍDICA</t>
  </si>
  <si>
    <t>JACQUELINE MISCHELLE GARCÍA MORALES</t>
  </si>
  <si>
    <t>14-029-2021</t>
  </si>
  <si>
    <t>SUBDIRECCIÓN ADMINISTRATIVA / SECCIÓN DE COMPRAS</t>
  </si>
  <si>
    <t xml:space="preserve">DERECK STEVE TELLO BARILLAS </t>
  </si>
  <si>
    <t>16-029-2021</t>
  </si>
  <si>
    <t xml:space="preserve">UNIDAD DE COMUNICACIÓN Y TECNOLOGÍA / SECCIÓN DE COMUNICACIÓN Y DIVULGACIÓN </t>
  </si>
  <si>
    <t>ESTUARDO JOSÉ 
SIGUIL LEMUS</t>
  </si>
  <si>
    <t>17-029-2021</t>
  </si>
  <si>
    <t>LUIS ALBERTO GUTIÉRREZ XONA</t>
  </si>
  <si>
    <t>18-029-2021</t>
  </si>
  <si>
    <t>ANA LUCÍA CHAPERÓN IXCOY</t>
  </si>
  <si>
    <t>19-029-2021</t>
  </si>
  <si>
    <t>UNIDAD DE PLANIFICACIÓN E INFORMACIÓN PÚBLICA / SECCIÓN DE PROGRAMACIÓN Y FORMULACIÓN ESTRATÉGICA</t>
  </si>
  <si>
    <t xml:space="preserve">JOSÉ ALEXANDER 
CÁCERES SAZO </t>
  </si>
  <si>
    <t>26-029-2021</t>
  </si>
  <si>
    <t xml:space="preserve">SUBDIRECCIÓN DE SEGUIMIENTO DE PROGRAMAS Y POLÍTICA DE JUVENTUD / DEPARTAMENTO DE DESARROLLO TERRITORIAL </t>
  </si>
  <si>
    <t>ISAAC ALESSANDRO 
MONROY LOARCA</t>
  </si>
  <si>
    <t>34-029-2021</t>
  </si>
  <si>
    <t xml:space="preserve">SUBDIRECCIÓN ADMINISTRATIVA / SECCIÓN DE LOGÍSTICA </t>
  </si>
  <si>
    <t>SANTIAGO ESTRADA HERNÁNDEZ</t>
  </si>
  <si>
    <t>37-029-2021</t>
  </si>
  <si>
    <t xml:space="preserve">SUBDIRECCIÓN DE SEGUIMIENTO DE PROGRAMAS Y POLÍTICA DE JUVENTUD </t>
  </si>
  <si>
    <t>ÁNGEL GERARDIN 
MATZIR VICENTE</t>
  </si>
  <si>
    <t>39-029-2021</t>
  </si>
  <si>
    <t>MAYBE ALEJANDRA 
SANDOVAL CERRITOS</t>
  </si>
  <si>
    <t>40-029-2021</t>
  </si>
  <si>
    <t>OMAR ALEJANDRO 
NORIEGA CASTELLANOS</t>
  </si>
  <si>
    <t>41-029-2021</t>
  </si>
  <si>
    <t>KEVIN ALBERTO 
RIVERA RAMÍREZ</t>
  </si>
  <si>
    <t>43-029-2021</t>
  </si>
  <si>
    <t>GUISELA MARÍA ZAMORA  YELA DE CIENFUEGOS</t>
  </si>
  <si>
    <t>44-029-2021</t>
  </si>
  <si>
    <t>SAMUEL PORFIRIO OCHOA DE LEÓN</t>
  </si>
  <si>
    <t>50-029-2021</t>
  </si>
  <si>
    <t xml:space="preserve">SUBDIRECCIÓN ADMINISTRATIVA </t>
  </si>
  <si>
    <t xml:space="preserve">PROFESIONALES </t>
  </si>
  <si>
    <t>MARLON ARTURO QUIROA GAMARRO</t>
  </si>
  <si>
    <t>51-029-2021</t>
  </si>
  <si>
    <t xml:space="preserve">JOSE DAVID CONTRERAS LOPEZ </t>
  </si>
  <si>
    <t>52-029-2021</t>
  </si>
  <si>
    <t xml:space="preserve">SUBDIRECCIÓN DE SEGUIMIENTO DE PROGRAMAS Y POLÍTICA DE JUVENTUD / DELEGADOS DE PRIORIDADES DE JUVENTUD </t>
  </si>
  <si>
    <t>WALTER IVÁN COLINDRES ROMÁN</t>
  </si>
  <si>
    <t>53-029-2021</t>
  </si>
  <si>
    <t>KARLO ALEXEYEV REYES MONROY</t>
  </si>
  <si>
    <t>54-029-2021</t>
  </si>
  <si>
    <t xml:space="preserve">AXEL DANILO AGUILAR FRANCO </t>
  </si>
  <si>
    <t>55-029-2021</t>
  </si>
  <si>
    <t xml:space="preserve">UNIDAD DE PLANIFICACIÓN E INFORMACIÓN PÚBLICA </t>
  </si>
  <si>
    <t xml:space="preserve">EDGAR ROLANDO PINEDA GARCÍA </t>
  </si>
  <si>
    <t>56-029-2021</t>
  </si>
  <si>
    <t xml:space="preserve">ESTHER SUDALY SAMAYOA RAMOS </t>
  </si>
  <si>
    <t>60-029-2021</t>
  </si>
  <si>
    <t>TAMAR DÍAZ HERNÁNDEZ</t>
  </si>
  <si>
    <t>61-029-2021</t>
  </si>
  <si>
    <t>SOFIA ELIZABETH GAMARRO OCHOA</t>
  </si>
  <si>
    <t>62-029-2021</t>
  </si>
  <si>
    <t>MARÍA GABRIELA AYALA RODAS</t>
  </si>
  <si>
    <t>63-029-2021</t>
  </si>
  <si>
    <t xml:space="preserve">UNIDAD DE GÉNERO, MULTICULTURALIDAD Y DISCAPACIDAD </t>
  </si>
  <si>
    <t xml:space="preserve">KATHERIN GABRIELA MUÑOZ BARRERA </t>
  </si>
  <si>
    <t>64-029-2021</t>
  </si>
  <si>
    <t xml:space="preserve">TÉCNICOS </t>
  </si>
  <si>
    <t xml:space="preserve">GUILLERMO MANUEL PINELO LÓPEZ </t>
  </si>
  <si>
    <t>82-029-2021</t>
  </si>
  <si>
    <t>ANDREA VICTORIA SOPHIA FUENTES NATARENO</t>
  </si>
  <si>
    <t>83-029-2021</t>
  </si>
  <si>
    <t xml:space="preserve">BAYRON ARNOLDO PEQUE PÉREZ </t>
  </si>
  <si>
    <t>84-029-2021</t>
  </si>
  <si>
    <t>RODOLFO RODRIGO 
PASCUAL BAILÓN</t>
  </si>
  <si>
    <t>85-029-2021</t>
  </si>
  <si>
    <t>ARNOLDO RAFAEL 
RODRÍGUEZ MALDONADO</t>
  </si>
  <si>
    <t>86-029-2021</t>
  </si>
  <si>
    <t>MARÍA DE LOS ANGELES CARRANZA MEJÍA</t>
  </si>
  <si>
    <t>87-029-2021</t>
  </si>
  <si>
    <t xml:space="preserve">SUBDIRECCIÓN DE SEGUIMIENTO DE PROGRAMAS Y POLÍTICA DE JUVENTUD / DEPARTAMENTO DE INVESTIGACIÓN Y ANÁLISIS ESTRATÉGICO </t>
  </si>
  <si>
    <t>SANDRA MARÍA 
AGUILAR MEZA DE URRUTIA</t>
  </si>
  <si>
    <t>88-029-2021</t>
  </si>
  <si>
    <t>MARLON LEONEL 
GARCÍA ESTRADA</t>
  </si>
  <si>
    <t>89-029-2021</t>
  </si>
  <si>
    <t xml:space="preserve">HUGO MARCOS 
JOSÉ RAMÍREZ GIRÓN </t>
  </si>
  <si>
    <t>90-029-2021</t>
  </si>
  <si>
    <t xml:space="preserve">KAREN MARIA ORDOÑEZ TARACENA </t>
  </si>
  <si>
    <t>A1-91-029-2021</t>
  </si>
  <si>
    <t>VICTOR ANDRES
 MARROQUÍN MIJANGOS</t>
  </si>
  <si>
    <t>92-029-2021</t>
  </si>
  <si>
    <t>BYRON ESTUARDO
 RODRIGUEZ RUIZ</t>
  </si>
  <si>
    <t>93-029-2021</t>
  </si>
  <si>
    <t xml:space="preserve">SUBDIRECCIÓN FINANCIERA / DEPARTAMENTO DE INVENTARIOS Y ARCHIVO </t>
  </si>
  <si>
    <t>HUGO JOSÉ RAMÍREZ ORELLANA</t>
  </si>
  <si>
    <t>94-029-2021</t>
  </si>
  <si>
    <t>MARLON EMERIO  MARTÍNEZ SÁNCHEZ</t>
  </si>
  <si>
    <t>95-029-2021</t>
  </si>
  <si>
    <t xml:space="preserve">MILDRED MARIBEL TRIGUEROS CASTILLO DE MARROQUIN </t>
  </si>
  <si>
    <t>97-029-2021</t>
  </si>
  <si>
    <t>SUBDIRECCIÓN FINANCIERA</t>
  </si>
  <si>
    <t xml:space="preserve">MILTON ESTUARDO 
ESCOBAR ZAMORA </t>
  </si>
  <si>
    <t>98-029-2021</t>
  </si>
  <si>
    <t>JOSÉ DAVID 
MÉRIDA QUINTO</t>
  </si>
  <si>
    <t>99-029-2021</t>
  </si>
  <si>
    <t>ANDREA RENEE LETONA LÓPEZ</t>
  </si>
  <si>
    <t>100-029-2021</t>
  </si>
  <si>
    <t xml:space="preserve">MARCIA LUSMINA CASTILLO BARRERA </t>
  </si>
  <si>
    <t>101-029-2021</t>
  </si>
  <si>
    <t>CARLOS ANTONIO BARRIOS BARRIOS</t>
  </si>
  <si>
    <t>103-029-2021</t>
  </si>
  <si>
    <t>GRESLY ANAKAREN   ESCOBAR HERRERA</t>
  </si>
  <si>
    <t>104-029-2021</t>
  </si>
  <si>
    <t>BYRON ALEJANDRO TERRÉ ACOSTA</t>
  </si>
  <si>
    <t>106-029-2021</t>
  </si>
  <si>
    <t xml:space="preserve">SANDRA STHEPANIE AJCIP CANEL </t>
  </si>
  <si>
    <t>107-029-2021</t>
  </si>
  <si>
    <t xml:space="preserve">LAURA PATRICIA DIAZ QUINTEROS </t>
  </si>
  <si>
    <t>108-029-2021</t>
  </si>
  <si>
    <t>MARIANN AZUCENA RODRIGUEZ CRUZ</t>
  </si>
  <si>
    <t>109-029-2021</t>
  </si>
  <si>
    <t>LONDY MARIA LOURDES PÉREZ CASTAÑEDA</t>
  </si>
  <si>
    <t>110-029-2021</t>
  </si>
  <si>
    <t>STEPHANIE MICHELLE ARANA SHERON</t>
  </si>
  <si>
    <t>111-029-2021</t>
  </si>
  <si>
    <t>CARMEN EUNICE GONZALEZ DOMINGUEZ</t>
  </si>
  <si>
    <t>112-029-2021</t>
  </si>
  <si>
    <t>ZAIDA NAYELI SARAÍ MENDEZ TOC</t>
  </si>
  <si>
    <t>113-029-2021</t>
  </si>
  <si>
    <t xml:space="preserve">ANDREA PAOLA GARCIA ALVAREZ </t>
  </si>
  <si>
    <t>114-029-2021</t>
  </si>
  <si>
    <t>DIRECCIÓN GENERAL</t>
  </si>
  <si>
    <t xml:space="preserve">ANNA ELIZABETH AVALOS AGUIRRE </t>
  </si>
  <si>
    <t>115-029-2021</t>
  </si>
  <si>
    <t xml:space="preserve">UNIDAD DE COMUNICACIÓN Y TECNOLOGÍA </t>
  </si>
  <si>
    <t xml:space="preserve">DOUGLAS GEOVANI ESTRADA HERNÁNDEZ </t>
  </si>
  <si>
    <t>116-029-2021</t>
  </si>
  <si>
    <t>HONORARIO 
MENSUAL NOVIEMBRE-2021</t>
  </si>
  <si>
    <t>EJERCICIO FISCAL 2021, MES DE NOVIEMBRE</t>
  </si>
  <si>
    <t>FECHA DE ACTUALIZACIÓN DE LA INFORMACIÓN: 30 DE NOVIEMBRE DE 2021</t>
  </si>
  <si>
    <t>ASTRID ROXANA CONTRERAS SAGASTUME</t>
  </si>
  <si>
    <t>117-029-2021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</si>
</sst>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/>
    </xf>
    <xf numFmtId="49" fontId="8" fillId="3" borderId="1" xfId="0" applyNumberFormat="1" applyFont="1" applyFill="1" applyBorder="1" applyAlignment="1">
      <alignment horizontal="center" vertical="center"/>
    </xf>
    <xf numFmtId="44" fontId="8" fillId="3" borderId="1" xfId="1" applyFont="1" applyFill="1" applyBorder="1" applyAlignment="1">
      <alignment horizontal="center" vertical="center" wrapText="1"/>
    </xf>
    <xf numFmtId="44" fontId="9" fillId="3" borderId="1" xfId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/>
    </xf>
    <xf numFmtId="44" fontId="8" fillId="3" borderId="1" xfId="0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/>
    <xf numFmtId="0" fontId="8" fillId="3" borderId="1" xfId="0" applyFont="1" applyFill="1" applyBorder="1" applyAlignment="1">
      <alignment wrapText="1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4" fontId="10" fillId="0" borderId="1" xfId="0" applyNumberFormat="1" applyFont="1" applyBorder="1" applyAlignment="1">
      <alignment vertical="center"/>
    </xf>
    <xf numFmtId="0" fontId="11" fillId="3" borderId="1" xfId="0" applyFont="1" applyFill="1" applyBorder="1"/>
    <xf numFmtId="44" fontId="0" fillId="0" borderId="1" xfId="0" applyNumberFormat="1" applyBorder="1" applyAlignment="1">
      <alignment vertical="center"/>
    </xf>
    <xf numFmtId="0" fontId="11" fillId="0" borderId="1" xfId="0" applyFont="1" applyBorder="1"/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2" fillId="0" borderId="1" xfId="0" applyFont="1" applyBorder="1"/>
    <xf numFmtId="44" fontId="2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84F33-26B6-4BED-AC22-85F73DBB3939}">
  <dimension ref="A1:I77"/>
  <sheetViews>
    <sheetView tabSelected="1" topLeftCell="A67" workbookViewId="0">
      <selection activeCell="M74" sqref="M74"/>
    </sheetView>
  </sheetViews>
  <sheetFormatPr defaultRowHeight="15" x14ac:dyDescent="0.25"/>
  <cols>
    <col min="1" max="1" width="4.85546875" customWidth="1"/>
    <col min="2" max="2" width="34.42578125" customWidth="1"/>
    <col min="3" max="3" width="13.5703125" customWidth="1"/>
    <col min="4" max="4" width="54.7109375" customWidth="1"/>
    <col min="5" max="5" width="14.42578125" customWidth="1"/>
    <col min="6" max="6" width="13.5703125" customWidth="1"/>
    <col min="7" max="7" width="15.7109375" customWidth="1"/>
    <col min="8" max="8" width="11" customWidth="1"/>
    <col min="9" max="9" width="15.140625" customWidth="1"/>
  </cols>
  <sheetData>
    <row r="1" spans="1:9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</row>
    <row r="2" spans="1:9" x14ac:dyDescent="0.25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9" x14ac:dyDescent="0.25">
      <c r="A3" s="29" t="s">
        <v>2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29" t="s">
        <v>3</v>
      </c>
      <c r="B4" s="29"/>
      <c r="C4" s="29"/>
      <c r="D4" s="29"/>
      <c r="E4" s="29"/>
      <c r="F4" s="29"/>
      <c r="G4" s="29"/>
      <c r="H4" s="29"/>
      <c r="I4" s="29"/>
    </row>
    <row r="5" spans="1:9" x14ac:dyDescent="0.25">
      <c r="A5" s="29" t="s">
        <v>4</v>
      </c>
      <c r="B5" s="29"/>
      <c r="C5" s="29"/>
      <c r="D5" s="29"/>
      <c r="E5" s="29"/>
      <c r="F5" s="29"/>
      <c r="G5" s="29"/>
      <c r="H5" s="29"/>
      <c r="I5" s="29"/>
    </row>
    <row r="6" spans="1:9" x14ac:dyDescent="0.25">
      <c r="A6" s="28" t="s">
        <v>171</v>
      </c>
      <c r="B6" s="28"/>
      <c r="C6" s="28"/>
      <c r="D6" s="28"/>
      <c r="E6" s="28"/>
      <c r="F6" s="28"/>
      <c r="G6" s="28"/>
      <c r="H6" s="28"/>
      <c r="I6" s="28"/>
    </row>
    <row r="7" spans="1:9" x14ac:dyDescent="0.25">
      <c r="A7" s="29" t="s">
        <v>5</v>
      </c>
      <c r="B7" s="29"/>
      <c r="C7" s="29"/>
      <c r="D7" s="29"/>
      <c r="E7" s="29"/>
      <c r="F7" s="29"/>
      <c r="G7" s="29"/>
      <c r="H7" s="29"/>
      <c r="I7" s="29"/>
    </row>
    <row r="8" spans="1:9" x14ac:dyDescent="0.25">
      <c r="A8" s="29" t="s">
        <v>6</v>
      </c>
      <c r="B8" s="29"/>
      <c r="C8" s="29"/>
      <c r="D8" s="29"/>
      <c r="E8" s="29"/>
      <c r="F8" s="29"/>
      <c r="G8" s="29"/>
      <c r="H8" s="29"/>
      <c r="I8" s="29"/>
    </row>
    <row r="9" spans="1:9" x14ac:dyDescent="0.25">
      <c r="A9" s="29" t="s">
        <v>170</v>
      </c>
      <c r="B9" s="29"/>
      <c r="C9" s="29"/>
      <c r="D9" s="29"/>
      <c r="E9" s="29"/>
      <c r="F9" s="29"/>
      <c r="G9" s="29"/>
      <c r="H9" s="29"/>
      <c r="I9" s="29"/>
    </row>
    <row r="10" spans="1:9" x14ac:dyDescent="0.25">
      <c r="A10" s="30" t="s">
        <v>7</v>
      </c>
      <c r="B10" s="30"/>
      <c r="C10" s="30"/>
      <c r="D10" s="30"/>
      <c r="E10" s="30"/>
      <c r="F10" s="30"/>
      <c r="G10" s="30"/>
      <c r="H10" s="30"/>
      <c r="I10" s="30"/>
    </row>
    <row r="11" spans="1:9" ht="51" x14ac:dyDescent="0.25">
      <c r="A11" s="1" t="s">
        <v>8</v>
      </c>
      <c r="B11" s="2" t="s">
        <v>9</v>
      </c>
      <c r="C11" s="1" t="s">
        <v>10</v>
      </c>
      <c r="D11" s="1" t="s">
        <v>11</v>
      </c>
      <c r="E11" s="1" t="s">
        <v>12</v>
      </c>
      <c r="F11" s="3" t="s">
        <v>169</v>
      </c>
      <c r="G11" s="1" t="s">
        <v>13</v>
      </c>
      <c r="H11" s="1" t="s">
        <v>14</v>
      </c>
      <c r="I11" s="1" t="s">
        <v>15</v>
      </c>
    </row>
    <row r="12" spans="1:9" ht="29.25" customHeight="1" x14ac:dyDescent="0.25">
      <c r="A12" s="4">
        <v>1</v>
      </c>
      <c r="B12" s="5" t="s">
        <v>16</v>
      </c>
      <c r="C12" s="6" t="s">
        <v>17</v>
      </c>
      <c r="D12" s="6" t="s">
        <v>18</v>
      </c>
      <c r="E12" s="7" t="s">
        <v>19</v>
      </c>
      <c r="F12" s="8">
        <v>15000</v>
      </c>
      <c r="G12" s="7">
        <v>0</v>
      </c>
      <c r="H12" s="7">
        <v>0</v>
      </c>
      <c r="I12" s="7">
        <f t="shared" ref="I12:I43" si="0">SUM(F12:H12)</f>
        <v>15000</v>
      </c>
    </row>
    <row r="13" spans="1:9" ht="29.25" customHeight="1" x14ac:dyDescent="0.25">
      <c r="A13" s="4">
        <v>2</v>
      </c>
      <c r="B13" s="5" t="s">
        <v>20</v>
      </c>
      <c r="C13" s="6" t="s">
        <v>21</v>
      </c>
      <c r="D13" s="6" t="s">
        <v>22</v>
      </c>
      <c r="E13" s="7" t="s">
        <v>23</v>
      </c>
      <c r="F13" s="8">
        <v>8000</v>
      </c>
      <c r="G13" s="7">
        <v>0</v>
      </c>
      <c r="H13" s="7">
        <v>0</v>
      </c>
      <c r="I13" s="7">
        <f t="shared" si="0"/>
        <v>8000</v>
      </c>
    </row>
    <row r="14" spans="1:9" ht="29.25" customHeight="1" x14ac:dyDescent="0.25">
      <c r="A14" s="4">
        <v>3</v>
      </c>
      <c r="B14" s="5" t="s">
        <v>24</v>
      </c>
      <c r="C14" s="6" t="s">
        <v>25</v>
      </c>
      <c r="D14" s="6" t="s">
        <v>26</v>
      </c>
      <c r="E14" s="7" t="s">
        <v>23</v>
      </c>
      <c r="F14" s="8">
        <v>7000</v>
      </c>
      <c r="G14" s="7">
        <f>630+483</f>
        <v>1113</v>
      </c>
      <c r="H14" s="7">
        <v>0</v>
      </c>
      <c r="I14" s="7">
        <f t="shared" si="0"/>
        <v>8113</v>
      </c>
    </row>
    <row r="15" spans="1:9" ht="29.25" customHeight="1" x14ac:dyDescent="0.25">
      <c r="A15" s="4">
        <v>4</v>
      </c>
      <c r="B15" s="9" t="s">
        <v>27</v>
      </c>
      <c r="C15" s="6" t="s">
        <v>28</v>
      </c>
      <c r="D15" s="10" t="s">
        <v>29</v>
      </c>
      <c r="E15" s="11" t="s">
        <v>23</v>
      </c>
      <c r="F15" s="7">
        <v>12000</v>
      </c>
      <c r="G15" s="7">
        <f>210+84+210</f>
        <v>504</v>
      </c>
      <c r="H15" s="7">
        <v>0</v>
      </c>
      <c r="I15" s="7">
        <f t="shared" si="0"/>
        <v>12504</v>
      </c>
    </row>
    <row r="16" spans="1:9" ht="29.25" customHeight="1" x14ac:dyDescent="0.25">
      <c r="A16" s="4">
        <v>5</v>
      </c>
      <c r="B16" s="9" t="s">
        <v>30</v>
      </c>
      <c r="C16" s="6" t="s">
        <v>31</v>
      </c>
      <c r="D16" s="10" t="s">
        <v>32</v>
      </c>
      <c r="E16" s="11" t="s">
        <v>23</v>
      </c>
      <c r="F16" s="8">
        <v>8000</v>
      </c>
      <c r="G16" s="7">
        <v>0</v>
      </c>
      <c r="H16" s="7">
        <v>0</v>
      </c>
      <c r="I16" s="7">
        <f t="shared" si="0"/>
        <v>8000</v>
      </c>
    </row>
    <row r="17" spans="1:9" ht="29.25" customHeight="1" x14ac:dyDescent="0.25">
      <c r="A17" s="4">
        <v>6</v>
      </c>
      <c r="B17" s="9" t="s">
        <v>33</v>
      </c>
      <c r="C17" s="6" t="s">
        <v>34</v>
      </c>
      <c r="D17" s="10" t="s">
        <v>32</v>
      </c>
      <c r="E17" s="11" t="s">
        <v>23</v>
      </c>
      <c r="F17" s="8">
        <v>8000</v>
      </c>
      <c r="G17" s="7">
        <v>0</v>
      </c>
      <c r="H17" s="7">
        <v>0</v>
      </c>
      <c r="I17" s="7">
        <f t="shared" si="0"/>
        <v>8000</v>
      </c>
    </row>
    <row r="18" spans="1:9" ht="29.25" customHeight="1" x14ac:dyDescent="0.25">
      <c r="A18" s="4">
        <v>7</v>
      </c>
      <c r="B18" s="9" t="s">
        <v>35</v>
      </c>
      <c r="C18" s="6" t="s">
        <v>36</v>
      </c>
      <c r="D18" s="6" t="s">
        <v>37</v>
      </c>
      <c r="E18" s="11" t="s">
        <v>19</v>
      </c>
      <c r="F18" s="8">
        <v>15000</v>
      </c>
      <c r="G18" s="7">
        <v>0</v>
      </c>
      <c r="H18" s="7">
        <v>0</v>
      </c>
      <c r="I18" s="7">
        <f t="shared" si="0"/>
        <v>15000</v>
      </c>
    </row>
    <row r="19" spans="1:9" ht="29.25" customHeight="1" x14ac:dyDescent="0.25">
      <c r="A19" s="4">
        <v>8</v>
      </c>
      <c r="B19" s="9" t="s">
        <v>38</v>
      </c>
      <c r="C19" s="6" t="s">
        <v>39</v>
      </c>
      <c r="D19" s="10" t="s">
        <v>40</v>
      </c>
      <c r="E19" s="11" t="s">
        <v>23</v>
      </c>
      <c r="F19" s="8">
        <v>8000</v>
      </c>
      <c r="G19" s="7">
        <v>0</v>
      </c>
      <c r="H19" s="7">
        <v>0</v>
      </c>
      <c r="I19" s="7">
        <f t="shared" si="0"/>
        <v>8000</v>
      </c>
    </row>
    <row r="20" spans="1:9" ht="29.25" customHeight="1" x14ac:dyDescent="0.25">
      <c r="A20" s="4">
        <v>9</v>
      </c>
      <c r="B20" s="12" t="s">
        <v>41</v>
      </c>
      <c r="C20" s="6" t="s">
        <v>42</v>
      </c>
      <c r="D20" s="10" t="s">
        <v>43</v>
      </c>
      <c r="E20" s="11" t="s">
        <v>23</v>
      </c>
      <c r="F20" s="8">
        <v>8000</v>
      </c>
      <c r="G20" s="7">
        <f>1470+210+1470+1050</f>
        <v>4200</v>
      </c>
      <c r="H20" s="7">
        <v>0</v>
      </c>
      <c r="I20" s="7">
        <f t="shared" si="0"/>
        <v>12200</v>
      </c>
    </row>
    <row r="21" spans="1:9" ht="29.25" customHeight="1" x14ac:dyDescent="0.25">
      <c r="A21" s="4">
        <v>10</v>
      </c>
      <c r="B21" s="9" t="s">
        <v>44</v>
      </c>
      <c r="C21" s="6" t="s">
        <v>45</v>
      </c>
      <c r="D21" s="10" t="s">
        <v>43</v>
      </c>
      <c r="E21" s="11" t="s">
        <v>23</v>
      </c>
      <c r="F21" s="8">
        <v>9000</v>
      </c>
      <c r="G21" s="7">
        <v>147</v>
      </c>
      <c r="H21" s="7">
        <v>0</v>
      </c>
      <c r="I21" s="7">
        <f t="shared" si="0"/>
        <v>9147</v>
      </c>
    </row>
    <row r="22" spans="1:9" ht="29.25" customHeight="1" x14ac:dyDescent="0.25">
      <c r="A22" s="4">
        <v>11</v>
      </c>
      <c r="B22" s="12" t="s">
        <v>46</v>
      </c>
      <c r="C22" s="6" t="s">
        <v>47</v>
      </c>
      <c r="D22" s="10" t="s">
        <v>43</v>
      </c>
      <c r="E22" s="11" t="s">
        <v>23</v>
      </c>
      <c r="F22" s="8">
        <v>10000</v>
      </c>
      <c r="G22" s="7">
        <v>147</v>
      </c>
      <c r="H22" s="7">
        <v>0</v>
      </c>
      <c r="I22" s="7">
        <f t="shared" si="0"/>
        <v>10147</v>
      </c>
    </row>
    <row r="23" spans="1:9" ht="29.25" customHeight="1" x14ac:dyDescent="0.25">
      <c r="A23" s="4">
        <v>12</v>
      </c>
      <c r="B23" s="12" t="s">
        <v>48</v>
      </c>
      <c r="C23" s="6" t="s">
        <v>49</v>
      </c>
      <c r="D23" s="10" t="s">
        <v>50</v>
      </c>
      <c r="E23" s="11" t="s">
        <v>19</v>
      </c>
      <c r="F23" s="8">
        <v>12000</v>
      </c>
      <c r="G23" s="7">
        <v>0</v>
      </c>
      <c r="H23" s="7">
        <v>0</v>
      </c>
      <c r="I23" s="7">
        <f t="shared" si="0"/>
        <v>12000</v>
      </c>
    </row>
    <row r="24" spans="1:9" ht="29.25" customHeight="1" x14ac:dyDescent="0.25">
      <c r="A24" s="4">
        <v>13</v>
      </c>
      <c r="B24" s="9" t="s">
        <v>51</v>
      </c>
      <c r="C24" s="6" t="s">
        <v>52</v>
      </c>
      <c r="D24" s="10" t="s">
        <v>53</v>
      </c>
      <c r="E24" s="11" t="s">
        <v>23</v>
      </c>
      <c r="F24" s="8">
        <v>8000</v>
      </c>
      <c r="G24" s="7">
        <f>987+160+1470+210+1470+1050+210</f>
        <v>5557</v>
      </c>
      <c r="H24" s="7">
        <v>0</v>
      </c>
      <c r="I24" s="7">
        <f t="shared" si="0"/>
        <v>13557</v>
      </c>
    </row>
    <row r="25" spans="1:9" ht="29.25" customHeight="1" x14ac:dyDescent="0.25">
      <c r="A25" s="4">
        <v>14</v>
      </c>
      <c r="B25" s="9" t="s">
        <v>54</v>
      </c>
      <c r="C25" s="6" t="s">
        <v>55</v>
      </c>
      <c r="D25" s="10" t="s">
        <v>56</v>
      </c>
      <c r="E25" s="7" t="s">
        <v>23</v>
      </c>
      <c r="F25" s="8">
        <v>7000</v>
      </c>
      <c r="G25" s="7">
        <v>0</v>
      </c>
      <c r="H25" s="7">
        <v>0</v>
      </c>
      <c r="I25" s="7">
        <f t="shared" si="0"/>
        <v>7000</v>
      </c>
    </row>
    <row r="26" spans="1:9" ht="29.25" customHeight="1" x14ac:dyDescent="0.25">
      <c r="A26" s="4">
        <v>15</v>
      </c>
      <c r="B26" s="9" t="s">
        <v>57</v>
      </c>
      <c r="C26" s="6" t="s">
        <v>58</v>
      </c>
      <c r="D26" s="10" t="s">
        <v>59</v>
      </c>
      <c r="E26" s="7" t="s">
        <v>23</v>
      </c>
      <c r="F26" s="8">
        <v>7000</v>
      </c>
      <c r="G26" s="7">
        <v>0</v>
      </c>
      <c r="H26" s="7">
        <v>0</v>
      </c>
      <c r="I26" s="7">
        <f t="shared" si="0"/>
        <v>7000</v>
      </c>
    </row>
    <row r="27" spans="1:9" ht="29.25" customHeight="1" x14ac:dyDescent="0.25">
      <c r="A27" s="4">
        <v>16</v>
      </c>
      <c r="B27" s="9" t="s">
        <v>60</v>
      </c>
      <c r="C27" s="6" t="s">
        <v>61</v>
      </c>
      <c r="D27" s="10" t="s">
        <v>53</v>
      </c>
      <c r="E27" s="7" t="s">
        <v>23</v>
      </c>
      <c r="F27" s="8">
        <v>8000</v>
      </c>
      <c r="G27" s="7">
        <v>210</v>
      </c>
      <c r="H27" s="7">
        <v>0</v>
      </c>
      <c r="I27" s="7">
        <f t="shared" si="0"/>
        <v>8210</v>
      </c>
    </row>
    <row r="28" spans="1:9" ht="29.25" customHeight="1" x14ac:dyDescent="0.25">
      <c r="A28" s="4">
        <v>17</v>
      </c>
      <c r="B28" s="9" t="s">
        <v>62</v>
      </c>
      <c r="C28" s="6" t="s">
        <v>63</v>
      </c>
      <c r="D28" s="10" t="s">
        <v>53</v>
      </c>
      <c r="E28" s="7" t="s">
        <v>23</v>
      </c>
      <c r="F28" s="8">
        <v>8000</v>
      </c>
      <c r="G28" s="7">
        <v>0</v>
      </c>
      <c r="H28" s="7">
        <v>0</v>
      </c>
      <c r="I28" s="7">
        <f t="shared" si="0"/>
        <v>8000</v>
      </c>
    </row>
    <row r="29" spans="1:9" ht="29.25" customHeight="1" x14ac:dyDescent="0.25">
      <c r="A29" s="4">
        <v>18</v>
      </c>
      <c r="B29" s="9" t="s">
        <v>64</v>
      </c>
      <c r="C29" s="6" t="s">
        <v>65</v>
      </c>
      <c r="D29" s="10" t="s">
        <v>53</v>
      </c>
      <c r="E29" s="7" t="s">
        <v>23</v>
      </c>
      <c r="F29" s="8">
        <v>8000</v>
      </c>
      <c r="G29" s="7">
        <v>210</v>
      </c>
      <c r="H29" s="7">
        <v>0</v>
      </c>
      <c r="I29" s="7">
        <f t="shared" si="0"/>
        <v>8210</v>
      </c>
    </row>
    <row r="30" spans="1:9" ht="29.25" customHeight="1" x14ac:dyDescent="0.25">
      <c r="A30" s="4">
        <v>19</v>
      </c>
      <c r="B30" s="9" t="s">
        <v>66</v>
      </c>
      <c r="C30" s="6" t="s">
        <v>67</v>
      </c>
      <c r="D30" s="10" t="s">
        <v>53</v>
      </c>
      <c r="E30" s="7" t="s">
        <v>23</v>
      </c>
      <c r="F30" s="8">
        <v>8000</v>
      </c>
      <c r="G30" s="7">
        <v>210</v>
      </c>
      <c r="H30" s="7">
        <v>0</v>
      </c>
      <c r="I30" s="7">
        <f t="shared" si="0"/>
        <v>8210</v>
      </c>
    </row>
    <row r="31" spans="1:9" ht="29.25" customHeight="1" x14ac:dyDescent="0.25">
      <c r="A31" s="4">
        <v>20</v>
      </c>
      <c r="B31" s="12" t="s">
        <v>68</v>
      </c>
      <c r="C31" s="6" t="s">
        <v>69</v>
      </c>
      <c r="D31" s="10" t="s">
        <v>53</v>
      </c>
      <c r="E31" s="11" t="s">
        <v>23</v>
      </c>
      <c r="F31" s="8">
        <v>8000</v>
      </c>
      <c r="G31" s="7">
        <v>0</v>
      </c>
      <c r="H31" s="7">
        <v>0</v>
      </c>
      <c r="I31" s="7">
        <f t="shared" si="0"/>
        <v>8000</v>
      </c>
    </row>
    <row r="32" spans="1:9" ht="29.25" customHeight="1" x14ac:dyDescent="0.25">
      <c r="A32" s="4">
        <v>21</v>
      </c>
      <c r="B32" s="9" t="s">
        <v>70</v>
      </c>
      <c r="C32" s="6" t="s">
        <v>71</v>
      </c>
      <c r="D32" s="10" t="s">
        <v>72</v>
      </c>
      <c r="E32" s="7" t="s">
        <v>73</v>
      </c>
      <c r="F32" s="8">
        <v>15000</v>
      </c>
      <c r="G32" s="7">
        <v>0</v>
      </c>
      <c r="H32" s="7">
        <v>0</v>
      </c>
      <c r="I32" s="7">
        <f t="shared" si="0"/>
        <v>15000</v>
      </c>
    </row>
    <row r="33" spans="1:9" ht="29.25" customHeight="1" x14ac:dyDescent="0.25">
      <c r="A33" s="4">
        <v>22</v>
      </c>
      <c r="B33" s="5" t="s">
        <v>74</v>
      </c>
      <c r="C33" s="6" t="s">
        <v>75</v>
      </c>
      <c r="D33" s="10" t="s">
        <v>53</v>
      </c>
      <c r="E33" s="7" t="s">
        <v>73</v>
      </c>
      <c r="F33" s="8">
        <v>8000</v>
      </c>
      <c r="G33" s="7">
        <v>0</v>
      </c>
      <c r="H33" s="7">
        <v>0</v>
      </c>
      <c r="I33" s="7">
        <f t="shared" si="0"/>
        <v>8000</v>
      </c>
    </row>
    <row r="34" spans="1:9" ht="29.25" customHeight="1" x14ac:dyDescent="0.25">
      <c r="A34" s="4">
        <v>23</v>
      </c>
      <c r="B34" s="5" t="s">
        <v>76</v>
      </c>
      <c r="C34" s="6" t="s">
        <v>77</v>
      </c>
      <c r="D34" s="10" t="s">
        <v>78</v>
      </c>
      <c r="E34" s="7" t="s">
        <v>23</v>
      </c>
      <c r="F34" s="8">
        <v>8000</v>
      </c>
      <c r="G34" s="7">
        <v>0</v>
      </c>
      <c r="H34" s="7">
        <v>0</v>
      </c>
      <c r="I34" s="7">
        <f t="shared" si="0"/>
        <v>8000</v>
      </c>
    </row>
    <row r="35" spans="1:9" ht="29.25" customHeight="1" x14ac:dyDescent="0.25">
      <c r="A35" s="4">
        <v>24</v>
      </c>
      <c r="B35" s="12" t="s">
        <v>79</v>
      </c>
      <c r="C35" s="13" t="s">
        <v>80</v>
      </c>
      <c r="D35" s="10" t="s">
        <v>53</v>
      </c>
      <c r="E35" s="7" t="s">
        <v>23</v>
      </c>
      <c r="F35" s="14">
        <v>8000</v>
      </c>
      <c r="G35" s="7">
        <v>0</v>
      </c>
      <c r="H35" s="7">
        <v>0</v>
      </c>
      <c r="I35" s="7">
        <f t="shared" si="0"/>
        <v>8000</v>
      </c>
    </row>
    <row r="36" spans="1:9" ht="29.25" customHeight="1" x14ac:dyDescent="0.25">
      <c r="A36" s="4">
        <v>25</v>
      </c>
      <c r="B36" s="12" t="s">
        <v>81</v>
      </c>
      <c r="C36" s="13" t="s">
        <v>82</v>
      </c>
      <c r="D36" s="10" t="s">
        <v>53</v>
      </c>
      <c r="E36" s="7" t="s">
        <v>23</v>
      </c>
      <c r="F36" s="14">
        <v>8000</v>
      </c>
      <c r="G36" s="7">
        <f>1470+210+1470+1050+210</f>
        <v>4410</v>
      </c>
      <c r="H36" s="7">
        <v>0</v>
      </c>
      <c r="I36" s="7">
        <f t="shared" si="0"/>
        <v>12410</v>
      </c>
    </row>
    <row r="37" spans="1:9" ht="29.25" customHeight="1" x14ac:dyDescent="0.25">
      <c r="A37" s="4">
        <v>26</v>
      </c>
      <c r="B37" s="12" t="s">
        <v>83</v>
      </c>
      <c r="C37" s="13" t="s">
        <v>84</v>
      </c>
      <c r="D37" s="10" t="s">
        <v>85</v>
      </c>
      <c r="E37" s="7" t="s">
        <v>23</v>
      </c>
      <c r="F37" s="14">
        <v>8000</v>
      </c>
      <c r="G37" s="7">
        <v>177</v>
      </c>
      <c r="H37" s="7">
        <v>0</v>
      </c>
      <c r="I37" s="7">
        <f t="shared" si="0"/>
        <v>8177</v>
      </c>
    </row>
    <row r="38" spans="1:9" ht="29.25" customHeight="1" x14ac:dyDescent="0.25">
      <c r="A38" s="4">
        <v>27</v>
      </c>
      <c r="B38" s="12" t="s">
        <v>86</v>
      </c>
      <c r="C38" s="13" t="s">
        <v>87</v>
      </c>
      <c r="D38" s="10" t="s">
        <v>56</v>
      </c>
      <c r="E38" s="7" t="s">
        <v>23</v>
      </c>
      <c r="F38" s="14">
        <v>8000</v>
      </c>
      <c r="G38" s="7">
        <v>0</v>
      </c>
      <c r="H38" s="7">
        <v>0</v>
      </c>
      <c r="I38" s="7">
        <f t="shared" si="0"/>
        <v>8000</v>
      </c>
    </row>
    <row r="39" spans="1:9" ht="29.25" customHeight="1" x14ac:dyDescent="0.25">
      <c r="A39" s="4">
        <v>28</v>
      </c>
      <c r="B39" s="15" t="s">
        <v>88</v>
      </c>
      <c r="C39" s="13" t="s">
        <v>89</v>
      </c>
      <c r="D39" s="6" t="s">
        <v>37</v>
      </c>
      <c r="E39" s="7" t="s">
        <v>23</v>
      </c>
      <c r="F39" s="14">
        <v>12000</v>
      </c>
      <c r="G39" s="7">
        <f>504+147+210</f>
        <v>861</v>
      </c>
      <c r="H39" s="7">
        <v>0</v>
      </c>
      <c r="I39" s="7">
        <f t="shared" si="0"/>
        <v>12861</v>
      </c>
    </row>
    <row r="40" spans="1:9" ht="29.25" customHeight="1" x14ac:dyDescent="0.25">
      <c r="A40" s="4">
        <v>29</v>
      </c>
      <c r="B40" s="16" t="s">
        <v>90</v>
      </c>
      <c r="C40" s="13" t="s">
        <v>91</v>
      </c>
      <c r="D40" s="10" t="s">
        <v>78</v>
      </c>
      <c r="E40" s="13" t="s">
        <v>23</v>
      </c>
      <c r="F40" s="14">
        <v>8000</v>
      </c>
      <c r="G40" s="7">
        <v>0</v>
      </c>
      <c r="H40" s="7">
        <v>0</v>
      </c>
      <c r="I40" s="7">
        <f t="shared" si="0"/>
        <v>8000</v>
      </c>
    </row>
    <row r="41" spans="1:9" ht="29.25" customHeight="1" x14ac:dyDescent="0.25">
      <c r="A41" s="4">
        <v>30</v>
      </c>
      <c r="B41" s="16" t="s">
        <v>92</v>
      </c>
      <c r="C41" s="13" t="s">
        <v>93</v>
      </c>
      <c r="D41" s="10" t="s">
        <v>78</v>
      </c>
      <c r="E41" s="13" t="s">
        <v>73</v>
      </c>
      <c r="F41" s="14">
        <v>15000</v>
      </c>
      <c r="G41" s="7">
        <v>210</v>
      </c>
      <c r="H41" s="7">
        <v>0</v>
      </c>
      <c r="I41" s="7">
        <f t="shared" si="0"/>
        <v>15210</v>
      </c>
    </row>
    <row r="42" spans="1:9" ht="29.25" customHeight="1" x14ac:dyDescent="0.25">
      <c r="A42" s="4">
        <v>31</v>
      </c>
      <c r="B42" s="16" t="s">
        <v>94</v>
      </c>
      <c r="C42" s="13" t="s">
        <v>95</v>
      </c>
      <c r="D42" s="13" t="s">
        <v>96</v>
      </c>
      <c r="E42" s="13" t="s">
        <v>23</v>
      </c>
      <c r="F42" s="14">
        <v>10000</v>
      </c>
      <c r="G42" s="7">
        <v>210</v>
      </c>
      <c r="H42" s="7">
        <v>0</v>
      </c>
      <c r="I42" s="7">
        <f t="shared" si="0"/>
        <v>10210</v>
      </c>
    </row>
    <row r="43" spans="1:9" ht="29.25" customHeight="1" x14ac:dyDescent="0.25">
      <c r="A43" s="4">
        <v>32</v>
      </c>
      <c r="B43" s="16" t="s">
        <v>97</v>
      </c>
      <c r="C43" s="13" t="s">
        <v>98</v>
      </c>
      <c r="D43" s="10" t="s">
        <v>72</v>
      </c>
      <c r="E43" s="13" t="s">
        <v>99</v>
      </c>
      <c r="F43" s="14">
        <v>8000</v>
      </c>
      <c r="G43" s="7">
        <v>0</v>
      </c>
      <c r="H43" s="7">
        <v>0</v>
      </c>
      <c r="I43" s="7">
        <f t="shared" si="0"/>
        <v>8000</v>
      </c>
    </row>
    <row r="44" spans="1:9" ht="29.25" customHeight="1" x14ac:dyDescent="0.25">
      <c r="A44" s="4">
        <v>33</v>
      </c>
      <c r="B44" s="16" t="s">
        <v>100</v>
      </c>
      <c r="C44" s="13" t="s">
        <v>101</v>
      </c>
      <c r="D44" s="10" t="s">
        <v>56</v>
      </c>
      <c r="E44" s="13" t="s">
        <v>23</v>
      </c>
      <c r="F44" s="14">
        <v>7000</v>
      </c>
      <c r="G44" s="7">
        <v>0</v>
      </c>
      <c r="H44" s="7">
        <v>0</v>
      </c>
      <c r="I44" s="7">
        <f t="shared" ref="I44:I64" si="1">SUM(F44:H44)</f>
        <v>7000</v>
      </c>
    </row>
    <row r="45" spans="1:9" ht="29.25" customHeight="1" x14ac:dyDescent="0.25">
      <c r="A45" s="4">
        <v>34</v>
      </c>
      <c r="B45" s="12" t="s">
        <v>102</v>
      </c>
      <c r="C45" s="6" t="s">
        <v>103</v>
      </c>
      <c r="D45" s="10" t="s">
        <v>78</v>
      </c>
      <c r="E45" s="11" t="s">
        <v>23</v>
      </c>
      <c r="F45" s="8">
        <v>8000</v>
      </c>
      <c r="G45" s="7">
        <v>0</v>
      </c>
      <c r="H45" s="7">
        <v>0</v>
      </c>
      <c r="I45" s="7">
        <f t="shared" si="1"/>
        <v>8000</v>
      </c>
    </row>
    <row r="46" spans="1:9" ht="29.25" customHeight="1" x14ac:dyDescent="0.25">
      <c r="A46" s="4">
        <v>35</v>
      </c>
      <c r="B46" s="12" t="s">
        <v>104</v>
      </c>
      <c r="C46" s="6" t="s">
        <v>105</v>
      </c>
      <c r="D46" s="10" t="s">
        <v>78</v>
      </c>
      <c r="E46" s="11" t="s">
        <v>23</v>
      </c>
      <c r="F46" s="8">
        <v>8000</v>
      </c>
      <c r="G46" s="7">
        <f>1470</f>
        <v>1470</v>
      </c>
      <c r="H46" s="7">
        <v>0</v>
      </c>
      <c r="I46" s="7">
        <f t="shared" si="1"/>
        <v>9470</v>
      </c>
    </row>
    <row r="47" spans="1:9" ht="29.25" customHeight="1" x14ac:dyDescent="0.25">
      <c r="A47" s="4">
        <v>36</v>
      </c>
      <c r="B47" s="9" t="s">
        <v>106</v>
      </c>
      <c r="C47" s="6" t="s">
        <v>107</v>
      </c>
      <c r="D47" s="10" t="s">
        <v>78</v>
      </c>
      <c r="E47" s="11" t="s">
        <v>23</v>
      </c>
      <c r="F47" s="8">
        <v>8000</v>
      </c>
      <c r="G47" s="7">
        <f>284+1470</f>
        <v>1754</v>
      </c>
      <c r="H47" s="7">
        <v>0</v>
      </c>
      <c r="I47" s="7">
        <f t="shared" si="1"/>
        <v>9754</v>
      </c>
    </row>
    <row r="48" spans="1:9" ht="29.25" customHeight="1" x14ac:dyDescent="0.25">
      <c r="A48" s="4">
        <v>37</v>
      </c>
      <c r="B48" s="9" t="s">
        <v>108</v>
      </c>
      <c r="C48" s="6" t="s">
        <v>109</v>
      </c>
      <c r="D48" s="10" t="s">
        <v>78</v>
      </c>
      <c r="E48" s="11" t="s">
        <v>23</v>
      </c>
      <c r="F48" s="8">
        <v>9000</v>
      </c>
      <c r="G48" s="7">
        <f>504+504+1470+1050</f>
        <v>3528</v>
      </c>
      <c r="H48" s="7">
        <v>0</v>
      </c>
      <c r="I48" s="7">
        <f t="shared" si="1"/>
        <v>12528</v>
      </c>
    </row>
    <row r="49" spans="1:9" ht="39" customHeight="1" x14ac:dyDescent="0.25">
      <c r="A49" s="4">
        <v>38</v>
      </c>
      <c r="B49" s="9" t="s">
        <v>110</v>
      </c>
      <c r="C49" s="6" t="s">
        <v>111</v>
      </c>
      <c r="D49" s="10" t="s">
        <v>112</v>
      </c>
      <c r="E49" s="11" t="s">
        <v>19</v>
      </c>
      <c r="F49" s="8">
        <v>12000</v>
      </c>
      <c r="G49" s="7">
        <v>0</v>
      </c>
      <c r="H49" s="7">
        <v>0</v>
      </c>
      <c r="I49" s="7">
        <f t="shared" si="1"/>
        <v>12000</v>
      </c>
    </row>
    <row r="50" spans="1:9" ht="29.25" customHeight="1" x14ac:dyDescent="0.25">
      <c r="A50" s="4">
        <v>39</v>
      </c>
      <c r="B50" s="9" t="s">
        <v>113</v>
      </c>
      <c r="C50" s="6" t="s">
        <v>114</v>
      </c>
      <c r="D50" s="6" t="s">
        <v>37</v>
      </c>
      <c r="E50" s="7" t="s">
        <v>19</v>
      </c>
      <c r="F50" s="8">
        <v>12000</v>
      </c>
      <c r="G50" s="7">
        <v>0</v>
      </c>
      <c r="H50" s="7">
        <v>0</v>
      </c>
      <c r="I50" s="7">
        <f t="shared" si="1"/>
        <v>12000</v>
      </c>
    </row>
    <row r="51" spans="1:9" ht="36.75" customHeight="1" x14ac:dyDescent="0.25">
      <c r="A51" s="4">
        <v>40</v>
      </c>
      <c r="B51" s="9" t="s">
        <v>115</v>
      </c>
      <c r="C51" s="6" t="s">
        <v>116</v>
      </c>
      <c r="D51" s="10" t="s">
        <v>112</v>
      </c>
      <c r="E51" s="11" t="s">
        <v>23</v>
      </c>
      <c r="F51" s="8">
        <v>12000</v>
      </c>
      <c r="G51" s="7">
        <v>343.98</v>
      </c>
      <c r="H51" s="7">
        <v>0</v>
      </c>
      <c r="I51" s="7">
        <f t="shared" si="1"/>
        <v>12343.98</v>
      </c>
    </row>
    <row r="52" spans="1:9" ht="29.25" customHeight="1" x14ac:dyDescent="0.25">
      <c r="A52" s="4">
        <v>41</v>
      </c>
      <c r="B52" s="9" t="s">
        <v>117</v>
      </c>
      <c r="C52" s="6" t="s">
        <v>118</v>
      </c>
      <c r="D52" s="10" t="s">
        <v>53</v>
      </c>
      <c r="E52" s="7" t="s">
        <v>23</v>
      </c>
      <c r="F52" s="8">
        <v>12000</v>
      </c>
      <c r="G52" s="7">
        <f>987+1470+210+1470+495.25+1050</f>
        <v>5682.25</v>
      </c>
      <c r="H52" s="7">
        <v>0</v>
      </c>
      <c r="I52" s="7">
        <f t="shared" si="1"/>
        <v>17682.25</v>
      </c>
    </row>
    <row r="53" spans="1:9" ht="29.25" customHeight="1" x14ac:dyDescent="0.25">
      <c r="A53" s="4">
        <v>42</v>
      </c>
      <c r="B53" s="16" t="s">
        <v>119</v>
      </c>
      <c r="C53" s="13" t="s">
        <v>120</v>
      </c>
      <c r="D53" s="10" t="s">
        <v>78</v>
      </c>
      <c r="E53" s="13" t="s">
        <v>73</v>
      </c>
      <c r="F53" s="14">
        <v>5000</v>
      </c>
      <c r="G53" s="7">
        <v>0</v>
      </c>
      <c r="H53" s="7">
        <v>0</v>
      </c>
      <c r="I53" s="7">
        <f t="shared" si="1"/>
        <v>5000</v>
      </c>
    </row>
    <row r="54" spans="1:9" ht="29.25" customHeight="1" x14ac:dyDescent="0.25">
      <c r="A54" s="4">
        <v>43</v>
      </c>
      <c r="B54" s="9" t="s">
        <v>121</v>
      </c>
      <c r="C54" s="6" t="s">
        <v>122</v>
      </c>
      <c r="D54" s="6" t="s">
        <v>37</v>
      </c>
      <c r="E54" s="7" t="s">
        <v>19</v>
      </c>
      <c r="F54" s="8">
        <v>15000</v>
      </c>
      <c r="G54" s="7">
        <v>0</v>
      </c>
      <c r="H54" s="7">
        <v>0</v>
      </c>
      <c r="I54" s="7">
        <f t="shared" si="1"/>
        <v>15000</v>
      </c>
    </row>
    <row r="55" spans="1:9" ht="29.25" customHeight="1" x14ac:dyDescent="0.25">
      <c r="A55" s="4">
        <v>44</v>
      </c>
      <c r="B55" s="9" t="s">
        <v>123</v>
      </c>
      <c r="C55" s="6" t="s">
        <v>124</v>
      </c>
      <c r="D55" s="10" t="s">
        <v>125</v>
      </c>
      <c r="E55" s="11" t="s">
        <v>23</v>
      </c>
      <c r="F55" s="8">
        <v>8000</v>
      </c>
      <c r="G55" s="7">
        <v>0</v>
      </c>
      <c r="H55" s="7">
        <v>0</v>
      </c>
      <c r="I55" s="7">
        <f t="shared" si="1"/>
        <v>8000</v>
      </c>
    </row>
    <row r="56" spans="1:9" ht="29.25" customHeight="1" x14ac:dyDescent="0.25">
      <c r="A56" s="4">
        <v>45</v>
      </c>
      <c r="B56" s="9" t="s">
        <v>126</v>
      </c>
      <c r="C56" s="6" t="s">
        <v>127</v>
      </c>
      <c r="D56" s="10" t="s">
        <v>53</v>
      </c>
      <c r="E56" s="11" t="s">
        <v>23</v>
      </c>
      <c r="F56" s="8">
        <v>10000</v>
      </c>
      <c r="G56" s="7">
        <f>987+1470+1050</f>
        <v>3507</v>
      </c>
      <c r="H56" s="7">
        <v>0</v>
      </c>
      <c r="I56" s="7">
        <f t="shared" si="1"/>
        <v>13507</v>
      </c>
    </row>
    <row r="57" spans="1:9" ht="29.25" customHeight="1" x14ac:dyDescent="0.25">
      <c r="A57" s="4">
        <v>46</v>
      </c>
      <c r="B57" s="12" t="s">
        <v>128</v>
      </c>
      <c r="C57" s="6" t="s">
        <v>129</v>
      </c>
      <c r="D57" s="10" t="s">
        <v>53</v>
      </c>
      <c r="E57" s="11" t="s">
        <v>23</v>
      </c>
      <c r="F57" s="8">
        <v>13000</v>
      </c>
      <c r="G57" s="7">
        <f>210+1470+1050+210</f>
        <v>2940</v>
      </c>
      <c r="H57" s="7">
        <v>0</v>
      </c>
      <c r="I57" s="7">
        <f t="shared" si="1"/>
        <v>15940</v>
      </c>
    </row>
    <row r="58" spans="1:9" ht="29.25" customHeight="1" x14ac:dyDescent="0.25">
      <c r="A58" s="4">
        <v>47</v>
      </c>
      <c r="B58" s="12" t="s">
        <v>130</v>
      </c>
      <c r="C58" s="6" t="s">
        <v>131</v>
      </c>
      <c r="D58" s="6" t="s">
        <v>132</v>
      </c>
      <c r="E58" s="7" t="s">
        <v>73</v>
      </c>
      <c r="F58" s="8">
        <v>12000</v>
      </c>
      <c r="G58" s="7">
        <v>0</v>
      </c>
      <c r="H58" s="7">
        <v>0</v>
      </c>
      <c r="I58" s="7">
        <f t="shared" si="1"/>
        <v>12000</v>
      </c>
    </row>
    <row r="59" spans="1:9" ht="29.25" customHeight="1" x14ac:dyDescent="0.25">
      <c r="A59" s="4">
        <v>48</v>
      </c>
      <c r="B59" s="9" t="s">
        <v>133</v>
      </c>
      <c r="C59" s="6" t="s">
        <v>134</v>
      </c>
      <c r="D59" s="10" t="s">
        <v>59</v>
      </c>
      <c r="E59" s="7" t="s">
        <v>23</v>
      </c>
      <c r="F59" s="8">
        <v>15000</v>
      </c>
      <c r="G59" s="7">
        <f>147+504</f>
        <v>651</v>
      </c>
      <c r="H59" s="7">
        <v>0</v>
      </c>
      <c r="I59" s="7">
        <f t="shared" si="1"/>
        <v>15651</v>
      </c>
    </row>
    <row r="60" spans="1:9" ht="29.25" customHeight="1" x14ac:dyDescent="0.25">
      <c r="A60" s="4">
        <v>49</v>
      </c>
      <c r="B60" s="9" t="s">
        <v>135</v>
      </c>
      <c r="C60" s="6" t="s">
        <v>136</v>
      </c>
      <c r="D60" s="10" t="s">
        <v>78</v>
      </c>
      <c r="E60" s="11" t="s">
        <v>23</v>
      </c>
      <c r="F60" s="8">
        <v>10000</v>
      </c>
      <c r="G60" s="7">
        <v>210</v>
      </c>
      <c r="H60" s="7">
        <v>0</v>
      </c>
      <c r="I60" s="7">
        <f t="shared" si="1"/>
        <v>10210</v>
      </c>
    </row>
    <row r="61" spans="1:9" ht="29.25" customHeight="1" x14ac:dyDescent="0.25">
      <c r="A61" s="4">
        <v>50</v>
      </c>
      <c r="B61" s="12" t="s">
        <v>137</v>
      </c>
      <c r="C61" s="6" t="s">
        <v>138</v>
      </c>
      <c r="D61" s="10" t="s">
        <v>32</v>
      </c>
      <c r="E61" s="7" t="s">
        <v>23</v>
      </c>
      <c r="F61" s="8">
        <v>8000</v>
      </c>
      <c r="G61" s="7">
        <v>0</v>
      </c>
      <c r="H61" s="7">
        <v>0</v>
      </c>
      <c r="I61" s="7">
        <f t="shared" si="1"/>
        <v>8000</v>
      </c>
    </row>
    <row r="62" spans="1:9" ht="29.25" customHeight="1" x14ac:dyDescent="0.25">
      <c r="A62" s="4">
        <v>51</v>
      </c>
      <c r="B62" s="5" t="s">
        <v>139</v>
      </c>
      <c r="C62" s="6" t="s">
        <v>140</v>
      </c>
      <c r="D62" s="10" t="s">
        <v>72</v>
      </c>
      <c r="E62" s="7" t="s">
        <v>23</v>
      </c>
      <c r="F62" s="8">
        <v>8000</v>
      </c>
      <c r="G62" s="7">
        <v>0</v>
      </c>
      <c r="H62" s="7">
        <v>0</v>
      </c>
      <c r="I62" s="7">
        <f t="shared" si="1"/>
        <v>8000</v>
      </c>
    </row>
    <row r="63" spans="1:9" ht="29.25" customHeight="1" x14ac:dyDescent="0.25">
      <c r="A63" s="4">
        <v>52</v>
      </c>
      <c r="B63" s="17" t="s">
        <v>141</v>
      </c>
      <c r="C63" s="13" t="s">
        <v>142</v>
      </c>
      <c r="D63" s="10" t="s">
        <v>53</v>
      </c>
      <c r="E63" s="13" t="s">
        <v>99</v>
      </c>
      <c r="F63" s="14">
        <v>15000</v>
      </c>
      <c r="G63" s="7">
        <v>1050</v>
      </c>
      <c r="H63" s="7">
        <v>0</v>
      </c>
      <c r="I63" s="7">
        <f t="shared" si="1"/>
        <v>16050</v>
      </c>
    </row>
    <row r="64" spans="1:9" ht="29.25" customHeight="1" x14ac:dyDescent="0.25">
      <c r="A64" s="4">
        <v>53</v>
      </c>
      <c r="B64" s="18" t="s">
        <v>143</v>
      </c>
      <c r="C64" s="6" t="s">
        <v>144</v>
      </c>
      <c r="D64" s="10" t="s">
        <v>53</v>
      </c>
      <c r="E64" s="19" t="s">
        <v>99</v>
      </c>
      <c r="F64" s="20">
        <v>8000</v>
      </c>
      <c r="G64" s="7">
        <v>0</v>
      </c>
      <c r="H64" s="7">
        <v>0</v>
      </c>
      <c r="I64" s="7">
        <f t="shared" si="1"/>
        <v>8000</v>
      </c>
    </row>
    <row r="65" spans="1:9" ht="29.25" customHeight="1" x14ac:dyDescent="0.25">
      <c r="A65" s="4">
        <v>54</v>
      </c>
      <c r="B65" s="21" t="s">
        <v>145</v>
      </c>
      <c r="C65" s="6" t="s">
        <v>146</v>
      </c>
      <c r="D65" s="10" t="s">
        <v>78</v>
      </c>
      <c r="E65" s="19" t="s">
        <v>99</v>
      </c>
      <c r="F65" s="22">
        <v>7500</v>
      </c>
      <c r="G65" s="7">
        <f>210+494</f>
        <v>704</v>
      </c>
      <c r="H65" s="7">
        <v>0</v>
      </c>
      <c r="I65" s="7">
        <f t="shared" ref="I65:I76" si="2">F65+G65+H65</f>
        <v>8204</v>
      </c>
    </row>
    <row r="66" spans="1:9" ht="29.25" customHeight="1" x14ac:dyDescent="0.25">
      <c r="A66" s="4">
        <v>55</v>
      </c>
      <c r="B66" s="23" t="s">
        <v>147</v>
      </c>
      <c r="C66" s="24" t="s">
        <v>148</v>
      </c>
      <c r="D66" s="10" t="s">
        <v>78</v>
      </c>
      <c r="E66" s="7" t="s">
        <v>23</v>
      </c>
      <c r="F66" s="7">
        <v>11000</v>
      </c>
      <c r="G66" s="7">
        <v>0</v>
      </c>
      <c r="H66" s="7">
        <v>0</v>
      </c>
      <c r="I66" s="7">
        <f t="shared" si="2"/>
        <v>11000</v>
      </c>
    </row>
    <row r="67" spans="1:9" ht="29.25" customHeight="1" x14ac:dyDescent="0.25">
      <c r="A67" s="4">
        <v>56</v>
      </c>
      <c r="B67" s="21" t="s">
        <v>149</v>
      </c>
      <c r="C67" s="24" t="s">
        <v>150</v>
      </c>
      <c r="D67" s="10" t="s">
        <v>125</v>
      </c>
      <c r="E67" s="7" t="s">
        <v>23</v>
      </c>
      <c r="F67" s="7">
        <v>7000</v>
      </c>
      <c r="G67" s="7">
        <v>0</v>
      </c>
      <c r="H67" s="7">
        <v>0</v>
      </c>
      <c r="I67" s="7">
        <f t="shared" si="2"/>
        <v>7000</v>
      </c>
    </row>
    <row r="68" spans="1:9" ht="29.25" customHeight="1" x14ac:dyDescent="0.25">
      <c r="A68" s="4">
        <v>57</v>
      </c>
      <c r="B68" s="21" t="s">
        <v>151</v>
      </c>
      <c r="C68" s="24" t="s">
        <v>152</v>
      </c>
      <c r="D68" s="10" t="s">
        <v>53</v>
      </c>
      <c r="E68" s="7" t="s">
        <v>23</v>
      </c>
      <c r="F68" s="7">
        <v>8000</v>
      </c>
      <c r="G68" s="7">
        <v>0</v>
      </c>
      <c r="H68" s="7">
        <v>0</v>
      </c>
      <c r="I68" s="7">
        <f t="shared" si="2"/>
        <v>8000</v>
      </c>
    </row>
    <row r="69" spans="1:9" ht="29.25" customHeight="1" x14ac:dyDescent="0.25">
      <c r="A69" s="4">
        <v>58</v>
      </c>
      <c r="B69" s="21" t="s">
        <v>153</v>
      </c>
      <c r="C69" s="24" t="s">
        <v>154</v>
      </c>
      <c r="D69" s="10" t="s">
        <v>96</v>
      </c>
      <c r="E69" s="7" t="s">
        <v>23</v>
      </c>
      <c r="F69" s="7">
        <v>8000</v>
      </c>
      <c r="G69" s="7">
        <v>0</v>
      </c>
      <c r="H69" s="7">
        <v>0</v>
      </c>
      <c r="I69" s="7">
        <f t="shared" si="2"/>
        <v>8000</v>
      </c>
    </row>
    <row r="70" spans="1:9" ht="29.25" customHeight="1" x14ac:dyDescent="0.25">
      <c r="A70" s="4">
        <v>59</v>
      </c>
      <c r="B70" s="9" t="s">
        <v>155</v>
      </c>
      <c r="C70" s="24" t="s">
        <v>156</v>
      </c>
      <c r="D70" s="10" t="s">
        <v>53</v>
      </c>
      <c r="E70" s="7" t="s">
        <v>23</v>
      </c>
      <c r="F70" s="7">
        <v>15000</v>
      </c>
      <c r="G70" s="7">
        <v>0</v>
      </c>
      <c r="H70" s="7">
        <v>0</v>
      </c>
      <c r="I70" s="7">
        <f t="shared" si="2"/>
        <v>15000</v>
      </c>
    </row>
    <row r="71" spans="1:9" ht="29.25" customHeight="1" x14ac:dyDescent="0.25">
      <c r="A71" s="4">
        <v>60</v>
      </c>
      <c r="B71" s="9" t="s">
        <v>157</v>
      </c>
      <c r="C71" s="25" t="s">
        <v>158</v>
      </c>
      <c r="D71" s="10" t="s">
        <v>43</v>
      </c>
      <c r="E71" s="7" t="s">
        <v>23</v>
      </c>
      <c r="F71" s="7">
        <v>8000</v>
      </c>
      <c r="G71" s="7">
        <v>0</v>
      </c>
      <c r="H71" s="7">
        <v>0</v>
      </c>
      <c r="I71" s="7">
        <f t="shared" si="2"/>
        <v>8000</v>
      </c>
    </row>
    <row r="72" spans="1:9" ht="29.25" customHeight="1" x14ac:dyDescent="0.25">
      <c r="A72" s="4">
        <v>61</v>
      </c>
      <c r="B72" s="9" t="s">
        <v>159</v>
      </c>
      <c r="C72" s="25" t="s">
        <v>160</v>
      </c>
      <c r="D72" s="10" t="s">
        <v>32</v>
      </c>
      <c r="E72" s="7" t="s">
        <v>23</v>
      </c>
      <c r="F72" s="7">
        <v>7500</v>
      </c>
      <c r="G72" s="7">
        <v>0</v>
      </c>
      <c r="H72" s="7">
        <v>0</v>
      </c>
      <c r="I72" s="7">
        <f t="shared" si="2"/>
        <v>7500</v>
      </c>
    </row>
    <row r="73" spans="1:9" ht="29.25" customHeight="1" x14ac:dyDescent="0.25">
      <c r="A73" s="4">
        <v>62</v>
      </c>
      <c r="B73" s="9" t="s">
        <v>161</v>
      </c>
      <c r="C73" s="25" t="s">
        <v>162</v>
      </c>
      <c r="D73" s="6" t="s">
        <v>163</v>
      </c>
      <c r="E73" s="7" t="s">
        <v>23</v>
      </c>
      <c r="F73" s="7">
        <v>11000</v>
      </c>
      <c r="G73" s="7">
        <f>1470+210+1050</f>
        <v>2730</v>
      </c>
      <c r="H73" s="7">
        <v>0</v>
      </c>
      <c r="I73" s="7">
        <f t="shared" si="2"/>
        <v>13730</v>
      </c>
    </row>
    <row r="74" spans="1:9" ht="29.25" customHeight="1" x14ac:dyDescent="0.25">
      <c r="A74" s="4">
        <v>63</v>
      </c>
      <c r="B74" s="9" t="s">
        <v>164</v>
      </c>
      <c r="C74" s="25" t="s">
        <v>165</v>
      </c>
      <c r="D74" s="6" t="s">
        <v>166</v>
      </c>
      <c r="E74" s="7" t="s">
        <v>73</v>
      </c>
      <c r="F74" s="7">
        <v>15000</v>
      </c>
      <c r="G74" s="7">
        <v>1050</v>
      </c>
      <c r="H74" s="7">
        <v>0</v>
      </c>
      <c r="I74" s="7">
        <f t="shared" si="2"/>
        <v>16050</v>
      </c>
    </row>
    <row r="75" spans="1:9" ht="29.25" customHeight="1" x14ac:dyDescent="0.25">
      <c r="A75" s="4">
        <v>64</v>
      </c>
      <c r="B75" s="9" t="s">
        <v>167</v>
      </c>
      <c r="C75" s="25" t="s">
        <v>168</v>
      </c>
      <c r="D75" s="10" t="s">
        <v>53</v>
      </c>
      <c r="E75" s="7" t="s">
        <v>23</v>
      </c>
      <c r="F75" s="7">
        <v>2100</v>
      </c>
      <c r="G75" s="7">
        <v>0</v>
      </c>
      <c r="H75" s="7">
        <v>0</v>
      </c>
      <c r="I75" s="7">
        <f t="shared" si="2"/>
        <v>2100</v>
      </c>
    </row>
    <row r="76" spans="1:9" ht="29.25" customHeight="1" x14ac:dyDescent="0.25">
      <c r="A76" s="4">
        <v>65</v>
      </c>
      <c r="B76" s="9" t="s">
        <v>172</v>
      </c>
      <c r="C76" s="25" t="s">
        <v>173</v>
      </c>
      <c r="D76" s="10" t="s">
        <v>26</v>
      </c>
      <c r="E76" s="7" t="s">
        <v>23</v>
      </c>
      <c r="F76" s="7">
        <v>0</v>
      </c>
      <c r="G76" s="7">
        <v>0</v>
      </c>
      <c r="H76" s="7">
        <v>0</v>
      </c>
      <c r="I76" s="7">
        <f t="shared" si="2"/>
        <v>0</v>
      </c>
    </row>
    <row r="77" spans="1:9" x14ac:dyDescent="0.25">
      <c r="A77" s="26"/>
      <c r="B77" s="31" t="s">
        <v>15</v>
      </c>
      <c r="C77" s="32"/>
      <c r="D77" s="32"/>
      <c r="E77" s="33"/>
      <c r="F77" s="27">
        <f>SUM(F12:F76)</f>
        <v>613100</v>
      </c>
      <c r="G77" s="27">
        <f>SUM(G12:G76)</f>
        <v>43786.229999999996</v>
      </c>
      <c r="H77" s="27">
        <f>SUM(H12:H76)</f>
        <v>0</v>
      </c>
      <c r="I77" s="27">
        <f>SUM(I12:I76)</f>
        <v>656886.23</v>
      </c>
    </row>
  </sheetData>
  <mergeCells count="11">
    <mergeCell ref="A7:I7"/>
    <mergeCell ref="A8:I8"/>
    <mergeCell ref="A9:I9"/>
    <mergeCell ref="A10:I10"/>
    <mergeCell ref="B77:E77"/>
    <mergeCell ref="A6:I6"/>
    <mergeCell ref="A1:I1"/>
    <mergeCell ref="A2:I2"/>
    <mergeCell ref="A3:I3"/>
    <mergeCell ref="A4:I4"/>
    <mergeCell ref="A5:I5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2021-12-07T20:14:26Z</cp:lastPrinted>
  <dcterms:created xsi:type="dcterms:W3CDTF">2021-11-29T16:42:20Z</dcterms:created>
  <dcterms:modified xsi:type="dcterms:W3CDTF">2021-12-07T20:14:44Z</dcterms:modified>
</cp:coreProperties>
</file>